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7740"/>
  </bookViews>
  <sheets>
    <sheet name="0503730" sheetId="1" r:id="rId1"/>
  </sheets>
  <calcPr calcId="145621" fullPrecision="0"/>
</workbook>
</file>

<file path=xl/calcChain.xml><?xml version="1.0" encoding="utf-8"?>
<calcChain xmlns="http://schemas.openxmlformats.org/spreadsheetml/2006/main">
  <c r="G24" i="1" l="1"/>
  <c r="K24" i="1"/>
  <c r="G25" i="1"/>
  <c r="K25" i="1"/>
  <c r="G26" i="1"/>
  <c r="K26" i="1"/>
  <c r="D28" i="1"/>
  <c r="E28" i="1"/>
  <c r="F28" i="1"/>
  <c r="F53" i="1" s="1"/>
  <c r="G28" i="1"/>
  <c r="H28" i="1"/>
  <c r="I28" i="1"/>
  <c r="J28" i="1"/>
  <c r="K28" i="1"/>
  <c r="G29" i="1"/>
  <c r="K29" i="1"/>
  <c r="G30" i="1"/>
  <c r="G33" i="1" s="1"/>
  <c r="K30" i="1"/>
  <c r="K33" i="1" s="1"/>
  <c r="K53" i="1" s="1"/>
  <c r="G31" i="1"/>
  <c r="K31" i="1"/>
  <c r="D33" i="1"/>
  <c r="E33" i="1"/>
  <c r="F33" i="1"/>
  <c r="H33" i="1"/>
  <c r="H53" i="1"/>
  <c r="I33" i="1"/>
  <c r="I53" i="1" s="1"/>
  <c r="I88" i="1" s="1"/>
  <c r="J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D53" i="1"/>
  <c r="D88" i="1" s="1"/>
  <c r="E53" i="1"/>
  <c r="E88" i="1" s="1"/>
  <c r="J53" i="1"/>
  <c r="J88" i="1" s="1"/>
  <c r="D55" i="1"/>
  <c r="E55" i="1"/>
  <c r="F55" i="1"/>
  <c r="F87" i="1" s="1"/>
  <c r="H55" i="1"/>
  <c r="H87" i="1" s="1"/>
  <c r="I55" i="1"/>
  <c r="J55" i="1"/>
  <c r="G56" i="1"/>
  <c r="G55" i="1" s="1"/>
  <c r="G87" i="1" s="1"/>
  <c r="K56" i="1"/>
  <c r="K55" i="1"/>
  <c r="K87" i="1" s="1"/>
  <c r="G58" i="1"/>
  <c r="K58" i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E87" i="1"/>
  <c r="I87" i="1"/>
  <c r="J87" i="1"/>
  <c r="G96" i="1"/>
  <c r="K96" i="1"/>
  <c r="G97" i="1"/>
  <c r="K97" i="1"/>
  <c r="G99" i="1"/>
  <c r="K99" i="1"/>
  <c r="G100" i="1"/>
  <c r="K100" i="1"/>
  <c r="G102" i="1"/>
  <c r="K102" i="1"/>
  <c r="D103" i="1"/>
  <c r="E103" i="1"/>
  <c r="E115" i="1"/>
  <c r="E118" i="1" s="1"/>
  <c r="F103" i="1"/>
  <c r="F115" i="1"/>
  <c r="F118" i="1"/>
  <c r="H103" i="1"/>
  <c r="H115" i="1"/>
  <c r="H118" i="1" s="1"/>
  <c r="I103" i="1"/>
  <c r="I115" i="1"/>
  <c r="I118" i="1"/>
  <c r="J103" i="1"/>
  <c r="G104" i="1"/>
  <c r="K104" i="1"/>
  <c r="K103" i="1"/>
  <c r="G106" i="1"/>
  <c r="K106" i="1"/>
  <c r="G107" i="1"/>
  <c r="K107" i="1"/>
  <c r="G108" i="1"/>
  <c r="G103" i="1"/>
  <c r="K108" i="1"/>
  <c r="G109" i="1"/>
  <c r="G115" i="1" s="1"/>
  <c r="G118" i="1" s="1"/>
  <c r="K109" i="1"/>
  <c r="K115" i="1" s="1"/>
  <c r="K118" i="1" s="1"/>
  <c r="G110" i="1"/>
  <c r="K110" i="1"/>
  <c r="G112" i="1"/>
  <c r="K112" i="1"/>
  <c r="G113" i="1"/>
  <c r="K113" i="1"/>
  <c r="G114" i="1"/>
  <c r="K114" i="1"/>
  <c r="D115" i="1"/>
  <c r="D118" i="1" s="1"/>
  <c r="J115" i="1"/>
  <c r="J118" i="1"/>
  <c r="G117" i="1"/>
  <c r="K117" i="1"/>
  <c r="K88" i="1" l="1"/>
  <c r="G53" i="1"/>
  <c r="G88" i="1" s="1"/>
  <c r="H88" i="1"/>
  <c r="F88" i="1"/>
</calcChain>
</file>

<file path=xl/sharedStrings.xml><?xml version="1.0" encoding="utf-8"?>
<sst xmlns="http://schemas.openxmlformats.org/spreadsheetml/2006/main" count="449" uniqueCount="267">
  <si>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</si>
  <si>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</si>
  <si>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</si>
  <si>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</si>
  <si>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</si>
  <si>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</si>
  <si>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</si>
  <si>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</si>
  <si>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</si>
  <si>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</si>
  <si>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</si>
  <si>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</si>
  <si>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</si>
  <si>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</si>
  <si>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</si>
  <si>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</si>
  <si>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</si>
  <si>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</si>
  <si>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</si>
  <si>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</si>
  <si>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</si>
  <si>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</si>
  <si>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</si>
  <si>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</si>
  <si>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</si>
  <si>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</si>
  <si>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</si>
  <si>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</si>
  <si>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</si>
  <si>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</si>
  <si>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</si>
  <si>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</si>
  <si>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</si>
  <si>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</si>
  <si>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</si>
  <si>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</si>
  <si>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</si>
  <si>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</si>
  <si>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</si>
  <si>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</si>
  <si>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</si>
  <si>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</si>
  <si>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</si>
  <si>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</si>
  <si>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</si>
  <si>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</si>
  <si>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</si>
  <si>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</si>
  <si>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</si>
  <si>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</si>
  <si>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</si>
  <si>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</si>
  <si>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</si>
  <si>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</si>
  <si>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</si>
  <si>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</si>
  <si>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</si>
  <si>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</si>
  <si>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</si>
  <si>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</si>
  <si>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</si>
  <si>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</si>
  <si>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</si>
  <si>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</si>
  <si>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</si>
  <si>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</si>
  <si>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</si>
  <si>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</si>
  <si>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</si>
  <si>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</si>
  <si>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</si>
  <si>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</si>
  <si>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</si>
  <si>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</si>
  <si>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</si>
  <si>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</si>
  <si>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</si>
  <si>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</si>
  <si>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</si>
  <si>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</si>
  <si>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</si>
  <si>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</si>
  <si>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</si>
  <si>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</si>
  <si>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</si>
  <si>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</si>
  <si>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</si>
  <si>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</si>
  <si>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</si>
  <si>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</si>
  <si>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</si>
  <si>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</si>
  <si>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</si>
  <si>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</si>
  <si>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</si>
  <si>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</si>
  <si>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</si>
  <si>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</si>
  <si>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</si>
  <si>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</si>
  <si>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</si>
  <si>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</si>
  <si>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</si>
  <si>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</si>
  <si>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</si>
  <si>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</si>
  <si>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</si>
  <si>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</si>
  <si>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</si>
  <si>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</si>
  <si>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</si>
  <si>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</si>
  <si>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</si>
  <si>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</si>
  <si>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</si>
  <si>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</si>
  <si>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</si>
  <si>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</si>
  <si>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</si>
  <si>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</si>
  <si>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</si>
  <si>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</si>
  <si>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</si>
  <si>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</si>
  <si>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</si>
  <si>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</si>
  <si>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</si>
  <si>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</si>
  <si>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</si>
  <si>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</si>
  <si>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</si>
  <si>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</si>
  <si>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</si>
  <si>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</si>
  <si>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</si>
  <si>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</si>
  <si>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</si>
  <si>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</si>
  <si>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</si>
  <si>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</si>
  <si>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</si>
  <si>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</si>
  <si>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</si>
  <si>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</si>
  <si>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</si>
  <si>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</si>
  <si>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</si>
  <si>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</si>
  <si>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</si>
  <si>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</si>
  <si>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</si>
  <si>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</si>
  <si>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</si>
  <si>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</si>
  <si>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</si>
  <si>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</si>
  <si>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</si>
  <si>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</si>
  <si>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</si>
  <si>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</si>
  <si>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</si>
  <si>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</si>
  <si>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</si>
  <si>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</si>
  <si>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</si>
  <si>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</si>
  <si>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</si>
  <si>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</si>
  <si>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</si>
  <si>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</si>
  <si>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</si>
  <si>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</si>
  <si>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</si>
  <si>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</si>
  <si>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</si>
  <si>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</si>
  <si>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</si>
  <si>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</si>
  <si>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</si>
  <si>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</si>
  <si>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</si>
  <si>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</si>
  <si>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</si>
  <si>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</si>
  <si>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</si>
  <si>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</si>
  <si>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</si>
  <si>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</si>
  <si>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</si>
  <si>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</si>
  <si>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</si>
  <si>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</si>
  <si>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</si>
  <si>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</si>
  <si>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</si>
  <si>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</si>
  <si>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</si>
  <si>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</si>
  <si>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</si>
  <si>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</si>
  <si>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</si>
  <si>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</si>
  <si>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</si>
  <si>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</si>
  <si>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</si>
  <si>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</si>
  <si>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</si>
  <si>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</si>
  <si>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</si>
  <si>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</si>
  <si>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</si>
  <si>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</si>
  <si>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</si>
  <si>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в том числе:</t>
  </si>
  <si>
    <t>Форма 0503730 с.4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</si>
  <si>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</si>
  <si>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</si>
  <si>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</si>
  <si>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</si>
  <si>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</si>
  <si>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</si>
  <si>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</si>
  <si>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</si>
  <si>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</si>
  <si>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</si>
  <si>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</si>
  <si>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</si>
  <si>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</si>
  <si>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</si>
  <si>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</si>
  <si>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</si>
  <si>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</si>
  <si>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</si>
  <si>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</si>
  <si>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</si>
  <si>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</si>
  <si>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</si>
  <si>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</si>
  <si>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ОАУ "Институт региональной кадровой политики"</t>
  </si>
  <si>
    <t>01 января 2023 г.</t>
  </si>
  <si>
    <t>802</t>
  </si>
  <si>
    <t>38922133</t>
  </si>
  <si>
    <t>3123055622</t>
  </si>
  <si>
    <t>5</t>
  </si>
  <si>
    <t>500</t>
  </si>
  <si>
    <t>01.01.2023</t>
  </si>
  <si>
    <t>ГОД</t>
  </si>
  <si>
    <t>3</t>
  </si>
  <si>
    <t>из них: долгосрочные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</si>
  <si>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</si>
  <si>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</si>
  <si>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</si>
  <si>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</si>
  <si>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</si>
  <si>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Права пользования активами (011100000)** (остаточная стоимость), всего</t>
  </si>
  <si>
    <t>из них: амортизация основных средств*</t>
  </si>
  <si>
    <t>из них: амортизация нематериальных активов*</t>
  </si>
  <si>
    <t>из них: внеоборотные</t>
  </si>
  <si>
    <t>из них: долгосрочная</t>
  </si>
  <si>
    <t>14701000001</t>
  </si>
  <si>
    <t>Итого по разделу II (стр. 200+стр. 240+стр. 250+стр. 260+стр. 270+стр. 280+стр. 290)</t>
  </si>
  <si>
    <t>в том числе: расчеты по средствам, полученным во временное распоряжение (030401000)</t>
  </si>
  <si>
    <t>Итого по разделу III (стр. 400+стр. 410+стр. 420+стр. 430+стр. 470+стр. 480+стр. 510+стр. 520)</t>
  </si>
  <si>
    <t>в том числе: на лицевых счетах учреждения в органе казначейства (020110000)</t>
  </si>
  <si>
    <t>из них: расчеты по налоговым вычетам по НДС (021010000)</t>
  </si>
  <si>
    <t>Итого по разделу I (стр. 030+стр. 060+стр. 070+стр. 080+стр. 100+стр. 120+стр. 130+стр. 150+стр. 160)</t>
  </si>
  <si>
    <t>из них: на депозитах (020122000),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</si>
</sst>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0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66" xfId="0" applyFont="1" applyFill="1" applyBorder="1" applyAlignment="1" applyProtection="1">
      <alignment horizontal="center" vertical="center" wrapText="1"/>
    </xf>
    <xf numFmtId="0" fontId="20" fillId="0" borderId="67" xfId="0" applyFont="1" applyFill="1" applyBorder="1" applyAlignment="1" applyProtection="1">
      <alignment horizontal="center" vertical="center" wrapText="1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0" fontId="20" fillId="0" borderId="68" xfId="0" applyFont="1" applyFill="1" applyBorder="1" applyAlignment="1" applyProtection="1">
      <alignment horizontal="center" vertical="center"/>
    </xf>
    <xf numFmtId="0" fontId="20" fillId="0" borderId="6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49" fontId="20" fillId="28" borderId="70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69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21" xfId="0" applyNumberFormat="1" applyFont="1" applyFill="1" applyBorder="1" applyAlignment="1">
      <alignment horizontal="left" wrapText="1"/>
    </xf>
    <xf numFmtId="49" fontId="20" fillId="0" borderId="0" xfId="0" applyNumberFormat="1" applyFont="1" applyFill="1" applyAlignment="1">
      <alignment horizontal="left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71" xfId="0" applyNumberFormat="1" applyFont="1" applyFill="1" applyBorder="1" applyAlignment="1" applyProtection="1">
      <alignment horizontal="right"/>
      <protection locked="0"/>
    </xf>
    <xf numFmtId="164" fontId="20" fillId="31" borderId="71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77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19" fillId="0" borderId="81" xfId="0" applyNumberFormat="1" applyFont="1" applyFill="1" applyBorder="1" applyAlignment="1">
      <alignment horizontal="center"/>
    </xf>
    <xf numFmtId="49" fontId="19" fillId="0" borderId="82" xfId="0" applyNumberFormat="1" applyFont="1" applyFill="1" applyBorder="1" applyAlignment="1">
      <alignment horizontal="center"/>
    </xf>
    <xf numFmtId="49" fontId="33" fillId="0" borderId="82" xfId="0" applyNumberFormat="1" applyFont="1" applyFill="1" applyBorder="1" applyAlignment="1">
      <alignment horizontal="left" vertical="center" indent="2"/>
    </xf>
    <xf numFmtId="49" fontId="33" fillId="0" borderId="83" xfId="0" applyNumberFormat="1" applyFont="1" applyFill="1" applyBorder="1" applyAlignment="1">
      <alignment horizontal="left" vertical="center" indent="2"/>
    </xf>
    <xf numFmtId="49" fontId="32" fillId="36" borderId="80" xfId="118" applyNumberFormat="1" applyFont="1" applyFill="1" applyBorder="1" applyAlignment="1">
      <alignment horizontal="right" indent="1"/>
    </xf>
    <xf numFmtId="49" fontId="32" fillId="36" borderId="78" xfId="118" applyNumberFormat="1" applyFont="1" applyFill="1" applyBorder="1" applyAlignment="1">
      <alignment horizontal="right" indent="1"/>
    </xf>
    <xf numFmtId="49" fontId="23" fillId="36" borderId="78" xfId="0" applyNumberFormat="1" applyFont="1" applyFill="1" applyBorder="1" applyAlignment="1">
      <alignment horizontal="left" indent="1"/>
    </xf>
    <xf numFmtId="49" fontId="23" fillId="36" borderId="79" xfId="0" applyNumberFormat="1" applyFont="1" applyFill="1" applyBorder="1" applyAlignment="1">
      <alignment horizontal="left" indent="1"/>
    </xf>
    <xf numFmtId="49" fontId="32" fillId="36" borderId="72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5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5" xfId="0" applyNumberFormat="1" applyFont="1" applyFill="1" applyBorder="1" applyAlignment="1">
      <alignment horizontal="left" indent="1"/>
    </xf>
    <xf numFmtId="49" fontId="32" fillId="36" borderId="73" xfId="118" applyNumberFormat="1" applyFont="1" applyFill="1" applyBorder="1" applyAlignment="1">
      <alignment horizontal="right" indent="1"/>
    </xf>
    <xf numFmtId="49" fontId="32" fillId="36" borderId="74" xfId="118" applyNumberFormat="1" applyFont="1" applyFill="1" applyBorder="1" applyAlignment="1">
      <alignment horizontal="right" indent="1"/>
    </xf>
    <xf numFmtId="49" fontId="23" fillId="36" borderId="74" xfId="0" applyNumberFormat="1" applyFont="1" applyFill="1" applyBorder="1" applyAlignment="1">
      <alignment horizontal="left" wrapText="1" indent="1"/>
    </xf>
    <xf numFmtId="49" fontId="23" fillId="36" borderId="76" xfId="0" applyNumberFormat="1" applyFont="1" applyFill="1" applyBorder="1" applyAlignment="1">
      <alignment horizontal="left" wrapText="1" indent="1"/>
    </xf>
    <xf numFmtId="0" fontId="19" fillId="36" borderId="0" xfId="0" applyFont="1" applyFill="1" applyAlignment="1">
      <alignment horizontal="center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282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361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6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55" t="s">
        <v>0</v>
      </c>
      <c r="C2" s="156"/>
      <c r="D2" s="156"/>
      <c r="E2" s="156"/>
      <c r="F2" s="156"/>
      <c r="G2" s="156"/>
      <c r="H2" s="156"/>
      <c r="I2" s="156"/>
      <c r="J2" s="156"/>
      <c r="L2" s="3"/>
      <c r="M2" s="5" t="s">
        <v>94</v>
      </c>
    </row>
    <row r="3" spans="2:13" ht="11.25" customHeight="1" x14ac:dyDescent="0.2">
      <c r="B3" s="157" t="s">
        <v>1</v>
      </c>
      <c r="C3" s="158"/>
      <c r="D3" s="158"/>
      <c r="E3" s="158"/>
      <c r="F3" s="158"/>
      <c r="G3" s="158"/>
      <c r="H3" s="158"/>
      <c r="I3" s="158"/>
      <c r="J3" s="158"/>
      <c r="L3" s="3" t="s">
        <v>243</v>
      </c>
      <c r="M3" s="5" t="s">
        <v>95</v>
      </c>
    </row>
    <row r="4" spans="2:13" ht="10.5" customHeight="1" thickBot="1" x14ac:dyDescent="0.25">
      <c r="B4" s="155"/>
      <c r="C4" s="155"/>
      <c r="D4" s="155"/>
      <c r="E4" s="155"/>
      <c r="F4" s="155"/>
      <c r="G4" s="155"/>
      <c r="H4" s="155"/>
      <c r="I4" s="155"/>
      <c r="J4" s="159"/>
      <c r="K4" s="6" t="s">
        <v>2</v>
      </c>
      <c r="L4" s="3" t="s">
        <v>244</v>
      </c>
      <c r="M4" s="5" t="s">
        <v>96</v>
      </c>
    </row>
    <row r="5" spans="2:13" ht="12.75" customHeight="1" x14ac:dyDescent="0.2">
      <c r="B5" s="7"/>
      <c r="D5" s="8" t="s">
        <v>48</v>
      </c>
      <c r="E5" s="152" t="s">
        <v>239</v>
      </c>
      <c r="F5" s="152"/>
      <c r="G5" s="9"/>
      <c r="H5" s="9"/>
      <c r="I5" s="9"/>
      <c r="J5" s="8" t="s">
        <v>235</v>
      </c>
      <c r="K5" s="10" t="s">
        <v>3</v>
      </c>
      <c r="L5" s="3" t="s">
        <v>245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234</v>
      </c>
      <c r="K6" s="13">
        <v>44927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62" t="s">
        <v>49</v>
      </c>
      <c r="D8" s="41"/>
      <c r="E8" s="41"/>
      <c r="F8" s="41"/>
      <c r="G8" s="41"/>
      <c r="H8" s="41"/>
      <c r="I8" s="41"/>
      <c r="J8" s="8" t="s">
        <v>231</v>
      </c>
      <c r="K8" s="15"/>
      <c r="L8" s="3" t="s">
        <v>247</v>
      </c>
      <c r="M8" s="5" t="s">
        <v>99</v>
      </c>
    </row>
    <row r="9" spans="2:13" x14ac:dyDescent="0.2">
      <c r="B9" s="162"/>
      <c r="C9" s="134" t="s">
        <v>238</v>
      </c>
      <c r="D9" s="134"/>
      <c r="E9" s="134"/>
      <c r="F9" s="134"/>
      <c r="G9" s="134"/>
      <c r="H9" s="134"/>
      <c r="I9" s="134"/>
      <c r="J9" s="8" t="s">
        <v>86</v>
      </c>
      <c r="K9" s="15" t="s">
        <v>242</v>
      </c>
      <c r="L9" s="3"/>
    </row>
    <row r="10" spans="2:13" x14ac:dyDescent="0.2">
      <c r="B10" s="14" t="s">
        <v>50</v>
      </c>
      <c r="C10" s="160"/>
      <c r="D10" s="160"/>
      <c r="E10" s="160"/>
      <c r="F10" s="160"/>
      <c r="G10" s="160"/>
      <c r="H10" s="160"/>
      <c r="I10" s="160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61"/>
      <c r="D11" s="161"/>
      <c r="E11" s="161"/>
      <c r="F11" s="161"/>
      <c r="G11" s="161"/>
      <c r="H11" s="161"/>
      <c r="I11" s="161"/>
      <c r="J11" s="8" t="s">
        <v>230</v>
      </c>
      <c r="K11" s="16" t="s">
        <v>259</v>
      </c>
      <c r="L11" s="3"/>
      <c r="M11" s="5" t="s">
        <v>101</v>
      </c>
    </row>
    <row r="12" spans="2:13" ht="12.75" customHeight="1" x14ac:dyDescent="0.2">
      <c r="B12" s="163" t="s">
        <v>114</v>
      </c>
      <c r="D12" s="42"/>
      <c r="E12" s="42"/>
      <c r="F12" s="42"/>
      <c r="G12" s="42"/>
      <c r="H12" s="42"/>
      <c r="I12" s="42"/>
      <c r="J12" s="8" t="s">
        <v>231</v>
      </c>
      <c r="K12" s="18" t="s">
        <v>241</v>
      </c>
      <c r="L12" s="3" t="s">
        <v>246</v>
      </c>
      <c r="M12" s="5" t="s">
        <v>102</v>
      </c>
    </row>
    <row r="13" spans="2:13" x14ac:dyDescent="0.2">
      <c r="B13" s="163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64"/>
      <c r="D14" s="164"/>
      <c r="E14" s="164"/>
      <c r="F14" s="164"/>
      <c r="G14" s="164"/>
      <c r="H14" s="164"/>
      <c r="I14" s="164"/>
      <c r="J14" s="8" t="s">
        <v>232</v>
      </c>
      <c r="K14" s="18" t="s">
        <v>240</v>
      </c>
      <c r="L14" s="3"/>
    </row>
    <row r="15" spans="2:13" x14ac:dyDescent="0.2">
      <c r="B15" s="19" t="s">
        <v>4</v>
      </c>
      <c r="C15" s="165"/>
      <c r="D15" s="165"/>
      <c r="E15" s="165"/>
      <c r="F15" s="165"/>
      <c r="G15" s="165"/>
      <c r="H15" s="165"/>
      <c r="I15" s="165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65"/>
      <c r="D16" s="165"/>
      <c r="E16" s="165"/>
      <c r="F16" s="165"/>
      <c r="G16" s="165"/>
      <c r="H16" s="165"/>
      <c r="I16" s="165"/>
      <c r="J16" s="8" t="s">
        <v>233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43" t="s">
        <v>8</v>
      </c>
      <c r="E18" s="144"/>
      <c r="F18" s="144"/>
      <c r="G18" s="145"/>
      <c r="H18" s="143" t="s">
        <v>9</v>
      </c>
      <c r="I18" s="144"/>
      <c r="J18" s="144"/>
      <c r="K18" s="144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35" t="s">
        <v>12</v>
      </c>
      <c r="H19" s="53" t="s">
        <v>11</v>
      </c>
      <c r="I19" s="54" t="s">
        <v>91</v>
      </c>
      <c r="J19" s="54" t="s">
        <v>87</v>
      </c>
      <c r="K19" s="137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36"/>
      <c r="H20" s="53" t="s">
        <v>15</v>
      </c>
      <c r="I20" s="53" t="s">
        <v>92</v>
      </c>
      <c r="J20" s="53" t="s">
        <v>88</v>
      </c>
      <c r="K20" s="138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36"/>
      <c r="H21" s="53" t="s">
        <v>16</v>
      </c>
      <c r="I21" s="53" t="s">
        <v>93</v>
      </c>
      <c r="J21" s="53" t="s">
        <v>11</v>
      </c>
      <c r="K21" s="138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249</v>
      </c>
      <c r="C24" s="67" t="s">
        <v>19</v>
      </c>
      <c r="D24" s="130">
        <v>0</v>
      </c>
      <c r="E24" s="29">
        <v>11802030.210000001</v>
      </c>
      <c r="F24" s="29">
        <v>1953347.7</v>
      </c>
      <c r="G24" s="44">
        <f>D24+E24+F24</f>
        <v>13755377.91</v>
      </c>
      <c r="H24" s="130">
        <v>0</v>
      </c>
      <c r="I24" s="29">
        <v>11871793.529999999</v>
      </c>
      <c r="J24" s="29">
        <v>1495700.7</v>
      </c>
      <c r="K24" s="45">
        <f>H24+I24+J24</f>
        <v>13367494.23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>
        <v>0</v>
      </c>
      <c r="E25" s="29">
        <v>10274216.560000001</v>
      </c>
      <c r="F25" s="29">
        <v>1767749.16</v>
      </c>
      <c r="G25" s="44">
        <f>D25+E25+F25</f>
        <v>12041965.720000001</v>
      </c>
      <c r="H25" s="29">
        <v>0</v>
      </c>
      <c r="I25" s="29">
        <v>10408410.189999999</v>
      </c>
      <c r="J25" s="29">
        <v>1211086.76</v>
      </c>
      <c r="K25" s="45">
        <f>H25+I25+J25</f>
        <v>11619496.949999999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46" t="s">
        <v>21</v>
      </c>
      <c r="D26" s="139">
        <v>0</v>
      </c>
      <c r="E26" s="139">
        <v>10274216.560000001</v>
      </c>
      <c r="F26" s="139">
        <v>1767749.16</v>
      </c>
      <c r="G26" s="148">
        <f>D26+E26+F26</f>
        <v>12041965.720000001</v>
      </c>
      <c r="H26" s="139">
        <v>0</v>
      </c>
      <c r="I26" s="139">
        <v>10408410.189999999</v>
      </c>
      <c r="J26" s="139">
        <v>1211086.76</v>
      </c>
      <c r="K26" s="141">
        <f>H26+I26+J26</f>
        <v>11619496.949999999</v>
      </c>
      <c r="L26" s="132" t="s">
        <v>67</v>
      </c>
      <c r="M26" s="133" t="s">
        <v>21</v>
      </c>
    </row>
    <row r="27" spans="2:13" x14ac:dyDescent="0.2">
      <c r="B27" s="70" t="s">
        <v>255</v>
      </c>
      <c r="C27" s="147"/>
      <c r="D27" s="140"/>
      <c r="E27" s="140"/>
      <c r="F27" s="140"/>
      <c r="G27" s="149"/>
      <c r="H27" s="140"/>
      <c r="I27" s="140"/>
      <c r="J27" s="140"/>
      <c r="K27" s="142"/>
      <c r="L27" s="132"/>
      <c r="M27" s="133"/>
    </row>
    <row r="28" spans="2:13" x14ac:dyDescent="0.2">
      <c r="B28" s="72" t="s">
        <v>250</v>
      </c>
      <c r="C28" s="67" t="s">
        <v>22</v>
      </c>
      <c r="D28" s="73">
        <f t="shared" ref="D28:K28" si="0">D24-D25</f>
        <v>0</v>
      </c>
      <c r="E28" s="73">
        <f t="shared" si="0"/>
        <v>1527813.65</v>
      </c>
      <c r="F28" s="73">
        <f t="shared" si="0"/>
        <v>185598.54</v>
      </c>
      <c r="G28" s="73">
        <f t="shared" si="0"/>
        <v>1713412.19</v>
      </c>
      <c r="H28" s="73">
        <f t="shared" si="0"/>
        <v>0</v>
      </c>
      <c r="I28" s="73">
        <f t="shared" si="0"/>
        <v>1463383.34</v>
      </c>
      <c r="J28" s="73">
        <f t="shared" si="0"/>
        <v>284613.94</v>
      </c>
      <c r="K28" s="74">
        <f t="shared" si="0"/>
        <v>1747997.28</v>
      </c>
      <c r="L28" s="1" t="s">
        <v>68</v>
      </c>
      <c r="M28" s="1" t="s">
        <v>22</v>
      </c>
    </row>
    <row r="29" spans="2:13" x14ac:dyDescent="0.2">
      <c r="B29" s="68" t="s">
        <v>251</v>
      </c>
      <c r="C29" s="67" t="s">
        <v>24</v>
      </c>
      <c r="D29" s="130">
        <v>0</v>
      </c>
      <c r="E29" s="29">
        <v>5747</v>
      </c>
      <c r="F29" s="29">
        <v>20060315.16</v>
      </c>
      <c r="G29" s="44">
        <f>D29+E29+F29</f>
        <v>20066062.16</v>
      </c>
      <c r="H29" s="130">
        <v>0</v>
      </c>
      <c r="I29" s="29">
        <v>5747</v>
      </c>
      <c r="J29" s="29">
        <v>19731428.309999999</v>
      </c>
      <c r="K29" s="75">
        <f>H29+I29+J29</f>
        <v>19737175.309999999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>
        <v>0</v>
      </c>
      <c r="E30" s="29">
        <v>5747</v>
      </c>
      <c r="F30" s="29">
        <v>15266999.560000001</v>
      </c>
      <c r="G30" s="44">
        <f>D30+E30+F30</f>
        <v>15272746.560000001</v>
      </c>
      <c r="H30" s="29">
        <v>0</v>
      </c>
      <c r="I30" s="29">
        <v>5747</v>
      </c>
      <c r="J30" s="29">
        <v>15682016.060000001</v>
      </c>
      <c r="K30" s="75">
        <f>H30+I30+J30</f>
        <v>15687763.060000001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46" t="s">
        <v>26</v>
      </c>
      <c r="D31" s="139">
        <v>0</v>
      </c>
      <c r="E31" s="139">
        <v>5747</v>
      </c>
      <c r="F31" s="139">
        <v>15266999.560000001</v>
      </c>
      <c r="G31" s="148">
        <f>D31+E31+F31</f>
        <v>15272746.560000001</v>
      </c>
      <c r="H31" s="139">
        <v>0</v>
      </c>
      <c r="I31" s="139">
        <v>5747</v>
      </c>
      <c r="J31" s="139">
        <v>15682016.060000001</v>
      </c>
      <c r="K31" s="141">
        <f>H31+I31+J31</f>
        <v>15687763.060000001</v>
      </c>
      <c r="L31" s="132" t="s">
        <v>71</v>
      </c>
      <c r="M31" s="133" t="s">
        <v>26</v>
      </c>
    </row>
    <row r="32" spans="2:13" x14ac:dyDescent="0.2">
      <c r="B32" s="70" t="s">
        <v>256</v>
      </c>
      <c r="C32" s="147"/>
      <c r="D32" s="140"/>
      <c r="E32" s="140"/>
      <c r="F32" s="140"/>
      <c r="G32" s="149"/>
      <c r="H32" s="140"/>
      <c r="I32" s="140"/>
      <c r="J32" s="140"/>
      <c r="K32" s="142"/>
      <c r="L32" s="132"/>
      <c r="M32" s="133"/>
    </row>
    <row r="33" spans="2:13" x14ac:dyDescent="0.2">
      <c r="B33" s="68" t="s">
        <v>252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4793315.5999999996</v>
      </c>
      <c r="G33" s="73">
        <f t="shared" si="1"/>
        <v>4793315.5999999996</v>
      </c>
      <c r="H33" s="73">
        <f t="shared" si="1"/>
        <v>0</v>
      </c>
      <c r="I33" s="73">
        <f t="shared" si="1"/>
        <v>0</v>
      </c>
      <c r="J33" s="73">
        <f t="shared" si="1"/>
        <v>4049412.25</v>
      </c>
      <c r="K33" s="74">
        <f t="shared" si="1"/>
        <v>4049412.25</v>
      </c>
      <c r="L33" s="1" t="s">
        <v>72</v>
      </c>
      <c r="M33" s="1" t="s">
        <v>27</v>
      </c>
    </row>
    <row r="34" spans="2:13" x14ac:dyDescent="0.2">
      <c r="B34" s="68" t="s">
        <v>253</v>
      </c>
      <c r="C34" s="67" t="s">
        <v>28</v>
      </c>
      <c r="D34" s="130">
        <v>0</v>
      </c>
      <c r="E34" s="30">
        <v>22415559.739999998</v>
      </c>
      <c r="F34" s="30">
        <v>0</v>
      </c>
      <c r="G34" s="76">
        <f>D34+E34+F34</f>
        <v>22415559.739999998</v>
      </c>
      <c r="H34" s="130">
        <v>0</v>
      </c>
      <c r="I34" s="30">
        <v>31972330.75</v>
      </c>
      <c r="J34" s="30">
        <v>0</v>
      </c>
      <c r="K34" s="77">
        <f>H34+I34+J34</f>
        <v>31972330.75</v>
      </c>
      <c r="L34" s="1" t="s">
        <v>73</v>
      </c>
      <c r="M34" s="1" t="s">
        <v>28</v>
      </c>
    </row>
    <row r="35" spans="2:13" ht="22.5" x14ac:dyDescent="0.2">
      <c r="B35" s="68" t="s">
        <v>237</v>
      </c>
      <c r="C35" s="67" t="s">
        <v>29</v>
      </c>
      <c r="D35" s="29">
        <v>0</v>
      </c>
      <c r="E35" s="30">
        <v>466922.37</v>
      </c>
      <c r="F35" s="30">
        <v>2974009.36</v>
      </c>
      <c r="G35" s="76">
        <f>D35+E35+F35</f>
        <v>3440931.73</v>
      </c>
      <c r="H35" s="29">
        <v>0</v>
      </c>
      <c r="I35" s="30">
        <v>530080.73</v>
      </c>
      <c r="J35" s="30">
        <v>2486019.33</v>
      </c>
      <c r="K35" s="77">
        <f>H35+I35+J35</f>
        <v>3016100.06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46" t="s">
        <v>30</v>
      </c>
      <c r="D36" s="139"/>
      <c r="E36" s="139"/>
      <c r="F36" s="139"/>
      <c r="G36" s="148">
        <f>D36+E36+F36</f>
        <v>0</v>
      </c>
      <c r="H36" s="139"/>
      <c r="I36" s="139"/>
      <c r="J36" s="139"/>
      <c r="K36" s="141">
        <f>H36+I36+J36</f>
        <v>0</v>
      </c>
      <c r="L36" s="132" t="s">
        <v>75</v>
      </c>
      <c r="M36" s="133" t="s">
        <v>30</v>
      </c>
    </row>
    <row r="37" spans="2:13" ht="13.5" thickBot="1" x14ac:dyDescent="0.25">
      <c r="B37" s="70" t="s">
        <v>257</v>
      </c>
      <c r="C37" s="168"/>
      <c r="D37" s="169"/>
      <c r="E37" s="169"/>
      <c r="F37" s="169"/>
      <c r="G37" s="170"/>
      <c r="H37" s="169"/>
      <c r="I37" s="169"/>
      <c r="J37" s="169"/>
      <c r="K37" s="171"/>
      <c r="L37" s="132"/>
      <c r="M37" s="133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117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43" t="s">
        <v>8</v>
      </c>
      <c r="E39" s="144"/>
      <c r="F39" s="144"/>
      <c r="G39" s="145"/>
      <c r="H39" s="143" t="s">
        <v>9</v>
      </c>
      <c r="I39" s="144"/>
      <c r="J39" s="144"/>
      <c r="K39" s="144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35" t="s">
        <v>12</v>
      </c>
      <c r="H40" s="53" t="s">
        <v>11</v>
      </c>
      <c r="I40" s="54" t="s">
        <v>91</v>
      </c>
      <c r="J40" s="54" t="s">
        <v>87</v>
      </c>
      <c r="K40" s="137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36"/>
      <c r="H41" s="53" t="s">
        <v>15</v>
      </c>
      <c r="I41" s="53" t="s">
        <v>92</v>
      </c>
      <c r="J41" s="53" t="s">
        <v>88</v>
      </c>
      <c r="K41" s="138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36"/>
      <c r="H42" s="53" t="s">
        <v>16</v>
      </c>
      <c r="I42" s="53" t="s">
        <v>93</v>
      </c>
      <c r="J42" s="53" t="s">
        <v>11</v>
      </c>
      <c r="K42" s="138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254</v>
      </c>
      <c r="C44" s="83" t="s">
        <v>32</v>
      </c>
      <c r="D44" s="46">
        <v>0</v>
      </c>
      <c r="E44" s="46">
        <v>4900</v>
      </c>
      <c r="F44" s="46">
        <v>5566353.7199999997</v>
      </c>
      <c r="G44" s="84">
        <f>D44+E44+F44</f>
        <v>5571253.7199999997</v>
      </c>
      <c r="H44" s="46">
        <v>0</v>
      </c>
      <c r="I44" s="46">
        <v>4900</v>
      </c>
      <c r="J44" s="46">
        <v>357365.52</v>
      </c>
      <c r="K44" s="85">
        <f>H44+I44+J44</f>
        <v>362265.52</v>
      </c>
      <c r="L44" s="1" t="s">
        <v>76</v>
      </c>
      <c r="M44" s="1" t="s">
        <v>32</v>
      </c>
    </row>
    <row r="45" spans="2:13" x14ac:dyDescent="0.2">
      <c r="B45" s="69" t="s">
        <v>23</v>
      </c>
      <c r="C45" s="146" t="s">
        <v>33</v>
      </c>
      <c r="D45" s="139"/>
      <c r="E45" s="139"/>
      <c r="F45" s="139"/>
      <c r="G45" s="148">
        <f>D45+E45+F45</f>
        <v>0</v>
      </c>
      <c r="H45" s="139"/>
      <c r="I45" s="139"/>
      <c r="J45" s="139"/>
      <c r="K45" s="141">
        <f>H45+I45+J45</f>
        <v>0</v>
      </c>
      <c r="L45" s="132" t="s">
        <v>77</v>
      </c>
      <c r="M45" s="133" t="s">
        <v>33</v>
      </c>
    </row>
    <row r="46" spans="2:13" x14ac:dyDescent="0.2">
      <c r="B46" s="70" t="s">
        <v>248</v>
      </c>
      <c r="C46" s="147"/>
      <c r="D46" s="140"/>
      <c r="E46" s="140"/>
      <c r="F46" s="140"/>
      <c r="G46" s="149"/>
      <c r="H46" s="140"/>
      <c r="I46" s="140"/>
      <c r="J46" s="140"/>
      <c r="K46" s="142"/>
      <c r="L46" s="132"/>
      <c r="M46" s="133"/>
    </row>
    <row r="47" spans="2:13" x14ac:dyDescent="0.2">
      <c r="B47" s="68" t="s">
        <v>120</v>
      </c>
      <c r="C47" s="86" t="s">
        <v>118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119</v>
      </c>
      <c r="M47" s="1" t="s">
        <v>118</v>
      </c>
    </row>
    <row r="48" spans="2:13" x14ac:dyDescent="0.2">
      <c r="B48" s="69" t="s">
        <v>23</v>
      </c>
      <c r="C48" s="146" t="s">
        <v>121</v>
      </c>
      <c r="D48" s="139"/>
      <c r="E48" s="139"/>
      <c r="F48" s="139"/>
      <c r="G48" s="148">
        <f>D48+E48+F48</f>
        <v>0</v>
      </c>
      <c r="H48" s="139"/>
      <c r="I48" s="139"/>
      <c r="J48" s="139"/>
      <c r="K48" s="141">
        <f>H48+I48+J48</f>
        <v>0</v>
      </c>
      <c r="L48" s="132" t="s">
        <v>122</v>
      </c>
      <c r="M48" s="133" t="s">
        <v>121</v>
      </c>
    </row>
    <row r="49" spans="2:13" x14ac:dyDescent="0.2">
      <c r="B49" s="70" t="s">
        <v>257</v>
      </c>
      <c r="C49" s="147"/>
      <c r="D49" s="140"/>
      <c r="E49" s="140"/>
      <c r="F49" s="140"/>
      <c r="G49" s="149"/>
      <c r="H49" s="140"/>
      <c r="I49" s="140"/>
      <c r="J49" s="140"/>
      <c r="K49" s="142"/>
      <c r="L49" s="132"/>
      <c r="M49" s="133"/>
    </row>
    <row r="50" spans="2:13" x14ac:dyDescent="0.2">
      <c r="B50" s="68" t="s">
        <v>31</v>
      </c>
      <c r="C50" s="86" t="s">
        <v>123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124</v>
      </c>
      <c r="M50" s="1" t="s">
        <v>123</v>
      </c>
    </row>
    <row r="51" spans="2:13" ht="22.5" x14ac:dyDescent="0.2">
      <c r="B51" s="68" t="s">
        <v>34</v>
      </c>
      <c r="C51" s="86" t="s">
        <v>35</v>
      </c>
      <c r="D51" s="32"/>
      <c r="E51" s="32"/>
      <c r="F51" s="32"/>
      <c r="G51" s="87">
        <f>D51+E51+F51</f>
        <v>0</v>
      </c>
      <c r="H51" s="32"/>
      <c r="I51" s="32"/>
      <c r="J51" s="32"/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125</v>
      </c>
      <c r="C52" s="88" t="s">
        <v>126</v>
      </c>
      <c r="D52" s="31">
        <v>0</v>
      </c>
      <c r="E52" s="31">
        <v>23685.08</v>
      </c>
      <c r="F52" s="31">
        <v>2396985.91</v>
      </c>
      <c r="G52" s="87">
        <f>D52+E52+F52</f>
        <v>2420670.9900000002</v>
      </c>
      <c r="H52" s="31">
        <v>0</v>
      </c>
      <c r="I52" s="31">
        <v>96261.77</v>
      </c>
      <c r="J52" s="31">
        <v>1311172.79</v>
      </c>
      <c r="K52" s="77">
        <f>H52+I52+J52</f>
        <v>1407434.56</v>
      </c>
      <c r="L52" s="1" t="s">
        <v>127</v>
      </c>
      <c r="M52" s="1" t="s">
        <v>126</v>
      </c>
    </row>
    <row r="53" spans="2:13" ht="22.5" thickBot="1" x14ac:dyDescent="0.25">
      <c r="B53" s="89" t="s">
        <v>265</v>
      </c>
      <c r="C53" s="90" t="s">
        <v>128</v>
      </c>
      <c r="D53" s="91">
        <f t="shared" ref="D53:K53" si="2">D28+D33+D34+D35+D44+D47+D50+D51+D52</f>
        <v>0</v>
      </c>
      <c r="E53" s="91">
        <f t="shared" si="2"/>
        <v>24438880.84</v>
      </c>
      <c r="F53" s="91">
        <f t="shared" si="2"/>
        <v>15916263.130000001</v>
      </c>
      <c r="G53" s="91">
        <f t="shared" si="2"/>
        <v>40355143.969999999</v>
      </c>
      <c r="H53" s="91">
        <f t="shared" si="2"/>
        <v>0</v>
      </c>
      <c r="I53" s="91">
        <f t="shared" si="2"/>
        <v>34066956.590000004</v>
      </c>
      <c r="J53" s="91">
        <f t="shared" si="2"/>
        <v>8488583.8300000001</v>
      </c>
      <c r="K53" s="92">
        <f t="shared" si="2"/>
        <v>42555540.420000002</v>
      </c>
      <c r="L53" s="1" t="s">
        <v>129</v>
      </c>
      <c r="M53" s="1" t="s">
        <v>128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132</v>
      </c>
      <c r="C55" s="67" t="s">
        <v>130</v>
      </c>
      <c r="D55" s="73">
        <f t="shared" ref="D55:K55" si="3">D56+D58+D64</f>
        <v>44.11</v>
      </c>
      <c r="E55" s="73">
        <f t="shared" si="3"/>
        <v>2333053.37</v>
      </c>
      <c r="F55" s="73">
        <f t="shared" si="3"/>
        <v>5354074.79</v>
      </c>
      <c r="G55" s="73">
        <f t="shared" si="3"/>
        <v>7687172.2699999996</v>
      </c>
      <c r="H55" s="73">
        <f t="shared" si="3"/>
        <v>0</v>
      </c>
      <c r="I55" s="73">
        <f t="shared" si="3"/>
        <v>1572763.74</v>
      </c>
      <c r="J55" s="73">
        <f t="shared" si="3"/>
        <v>4703116.41</v>
      </c>
      <c r="K55" s="126">
        <f t="shared" si="3"/>
        <v>6275880.1500000004</v>
      </c>
      <c r="L55" s="1" t="s">
        <v>131</v>
      </c>
      <c r="M55" s="1" t="s">
        <v>130</v>
      </c>
    </row>
    <row r="56" spans="2:13" x14ac:dyDescent="0.2">
      <c r="B56" s="69" t="s">
        <v>213</v>
      </c>
      <c r="C56" s="146" t="s">
        <v>133</v>
      </c>
      <c r="D56" s="139">
        <v>44.11</v>
      </c>
      <c r="E56" s="139">
        <v>2333029.59</v>
      </c>
      <c r="F56" s="139">
        <v>0</v>
      </c>
      <c r="G56" s="148">
        <f>D56+E56+F56</f>
        <v>2333073.7000000002</v>
      </c>
      <c r="H56" s="139">
        <v>0</v>
      </c>
      <c r="I56" s="139">
        <v>1572763.74</v>
      </c>
      <c r="J56" s="139">
        <v>0</v>
      </c>
      <c r="K56" s="141">
        <f>H56+I56+J56</f>
        <v>1572763.74</v>
      </c>
      <c r="L56" s="132" t="s">
        <v>134</v>
      </c>
      <c r="M56" s="133" t="s">
        <v>133</v>
      </c>
    </row>
    <row r="57" spans="2:13" ht="22.5" x14ac:dyDescent="0.2">
      <c r="B57" s="70" t="s">
        <v>263</v>
      </c>
      <c r="C57" s="147"/>
      <c r="D57" s="140"/>
      <c r="E57" s="140"/>
      <c r="F57" s="140"/>
      <c r="G57" s="149"/>
      <c r="H57" s="140"/>
      <c r="I57" s="140"/>
      <c r="J57" s="140"/>
      <c r="K57" s="142"/>
      <c r="L57" s="132"/>
      <c r="M57" s="133"/>
    </row>
    <row r="58" spans="2:13" x14ac:dyDescent="0.2">
      <c r="B58" s="97" t="s">
        <v>135</v>
      </c>
      <c r="C58" s="67" t="s">
        <v>136</v>
      </c>
      <c r="D58" s="29">
        <v>0</v>
      </c>
      <c r="E58" s="30">
        <v>23.78</v>
      </c>
      <c r="F58" s="30">
        <v>5352886.8899999997</v>
      </c>
      <c r="G58" s="76">
        <f>D58+E58+F58</f>
        <v>5352910.67</v>
      </c>
      <c r="H58" s="29">
        <v>0</v>
      </c>
      <c r="I58" s="30">
        <v>0</v>
      </c>
      <c r="J58" s="30">
        <v>4694761.51</v>
      </c>
      <c r="K58" s="71">
        <f>H58+I58+J58</f>
        <v>4694761.51</v>
      </c>
      <c r="L58" s="1" t="s">
        <v>137</v>
      </c>
      <c r="M58" s="1" t="s">
        <v>136</v>
      </c>
    </row>
    <row r="59" spans="2:13" x14ac:dyDescent="0.2">
      <c r="B59" s="98" t="s">
        <v>23</v>
      </c>
      <c r="C59" s="146" t="s">
        <v>138</v>
      </c>
      <c r="D59" s="139"/>
      <c r="E59" s="139"/>
      <c r="F59" s="139"/>
      <c r="G59" s="148">
        <f>D59+E59+F59</f>
        <v>0</v>
      </c>
      <c r="H59" s="139"/>
      <c r="I59" s="139"/>
      <c r="J59" s="139"/>
      <c r="K59" s="141">
        <f>H59+I59+J59</f>
        <v>0</v>
      </c>
      <c r="L59" s="132" t="s">
        <v>139</v>
      </c>
      <c r="M59" s="133" t="s">
        <v>138</v>
      </c>
    </row>
    <row r="60" spans="2:13" x14ac:dyDescent="0.2">
      <c r="B60" s="99" t="s">
        <v>266</v>
      </c>
      <c r="C60" s="147"/>
      <c r="D60" s="140"/>
      <c r="E60" s="140"/>
      <c r="F60" s="140"/>
      <c r="G60" s="149"/>
      <c r="H60" s="140"/>
      <c r="I60" s="140"/>
      <c r="J60" s="140"/>
      <c r="K60" s="142"/>
      <c r="L60" s="132"/>
      <c r="M60" s="133"/>
    </row>
    <row r="61" spans="2:13" x14ac:dyDescent="0.2">
      <c r="B61" s="100" t="s">
        <v>23</v>
      </c>
      <c r="C61" s="146" t="s">
        <v>140</v>
      </c>
      <c r="D61" s="139"/>
      <c r="E61" s="139"/>
      <c r="F61" s="139"/>
      <c r="G61" s="148">
        <f>D61+E61+F61</f>
        <v>0</v>
      </c>
      <c r="H61" s="139"/>
      <c r="I61" s="139"/>
      <c r="J61" s="139"/>
      <c r="K61" s="141">
        <f>H61+I61+J61</f>
        <v>0</v>
      </c>
      <c r="L61" s="132" t="s">
        <v>141</v>
      </c>
      <c r="M61" s="133" t="s">
        <v>140</v>
      </c>
    </row>
    <row r="62" spans="2:13" x14ac:dyDescent="0.2">
      <c r="B62" s="101" t="s">
        <v>248</v>
      </c>
      <c r="C62" s="147"/>
      <c r="D62" s="140"/>
      <c r="E62" s="140"/>
      <c r="F62" s="140"/>
      <c r="G62" s="149"/>
      <c r="H62" s="140"/>
      <c r="I62" s="140"/>
      <c r="J62" s="140"/>
      <c r="K62" s="142"/>
      <c r="L62" s="132"/>
      <c r="M62" s="133"/>
    </row>
    <row r="63" spans="2:13" x14ac:dyDescent="0.2">
      <c r="B63" s="102" t="s">
        <v>142</v>
      </c>
      <c r="C63" s="67" t="s">
        <v>143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144</v>
      </c>
      <c r="M63" s="1" t="s">
        <v>143</v>
      </c>
    </row>
    <row r="64" spans="2:13" x14ac:dyDescent="0.2">
      <c r="B64" s="97" t="s">
        <v>145</v>
      </c>
      <c r="C64" s="67" t="s">
        <v>146</v>
      </c>
      <c r="D64" s="29">
        <v>0</v>
      </c>
      <c r="E64" s="30">
        <v>0</v>
      </c>
      <c r="F64" s="30">
        <v>1187.9000000000001</v>
      </c>
      <c r="G64" s="76">
        <f>D64+E64+F64</f>
        <v>1187.9000000000001</v>
      </c>
      <c r="H64" s="29">
        <v>0</v>
      </c>
      <c r="I64" s="30">
        <v>0</v>
      </c>
      <c r="J64" s="32">
        <v>8354.9</v>
      </c>
      <c r="K64" s="71">
        <f>H64+I64+J64</f>
        <v>8354.9</v>
      </c>
      <c r="L64" s="1" t="s">
        <v>147</v>
      </c>
      <c r="M64" s="1" t="s">
        <v>146</v>
      </c>
    </row>
    <row r="65" spans="2:13" x14ac:dyDescent="0.2">
      <c r="B65" s="68" t="s">
        <v>148</v>
      </c>
      <c r="C65" s="67" t="s">
        <v>149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150</v>
      </c>
      <c r="M65" s="1" t="s">
        <v>149</v>
      </c>
    </row>
    <row r="66" spans="2:13" ht="12.75" customHeight="1" x14ac:dyDescent="0.2">
      <c r="B66" s="69" t="s">
        <v>23</v>
      </c>
      <c r="C66" s="146" t="s">
        <v>151</v>
      </c>
      <c r="D66" s="139"/>
      <c r="E66" s="139"/>
      <c r="F66" s="139"/>
      <c r="G66" s="148">
        <f>D66+E66+F66</f>
        <v>0</v>
      </c>
      <c r="H66" s="139"/>
      <c r="I66" s="139"/>
      <c r="J66" s="139"/>
      <c r="K66" s="141">
        <f>H66+I66+J66</f>
        <v>0</v>
      </c>
      <c r="L66" s="132" t="s">
        <v>152</v>
      </c>
      <c r="M66" s="133" t="s">
        <v>151</v>
      </c>
    </row>
    <row r="67" spans="2:13" x14ac:dyDescent="0.2">
      <c r="B67" s="70" t="s">
        <v>248</v>
      </c>
      <c r="C67" s="147"/>
      <c r="D67" s="140"/>
      <c r="E67" s="140"/>
      <c r="F67" s="140"/>
      <c r="G67" s="149"/>
      <c r="H67" s="140"/>
      <c r="I67" s="140"/>
      <c r="J67" s="140"/>
      <c r="K67" s="142"/>
      <c r="L67" s="132"/>
      <c r="M67" s="133"/>
    </row>
    <row r="68" spans="2:13" ht="22.5" x14ac:dyDescent="0.2">
      <c r="B68" s="68" t="s">
        <v>153</v>
      </c>
      <c r="C68" s="67" t="s">
        <v>154</v>
      </c>
      <c r="D68" s="29">
        <v>0</v>
      </c>
      <c r="E68" s="30">
        <v>214403000</v>
      </c>
      <c r="F68" s="30">
        <v>93185.33</v>
      </c>
      <c r="G68" s="76">
        <f>D68+E68+F68</f>
        <v>214496185.33000001</v>
      </c>
      <c r="H68" s="29">
        <v>0</v>
      </c>
      <c r="I68" s="30">
        <v>108229000</v>
      </c>
      <c r="J68" s="32">
        <v>33440.18</v>
      </c>
      <c r="K68" s="71">
        <f>H68+I68+J68</f>
        <v>108262440.18000001</v>
      </c>
      <c r="L68" s="1" t="s">
        <v>159</v>
      </c>
      <c r="M68" s="1" t="s">
        <v>154</v>
      </c>
    </row>
    <row r="69" spans="2:13" x14ac:dyDescent="0.2">
      <c r="B69" s="69" t="s">
        <v>23</v>
      </c>
      <c r="C69" s="146" t="s">
        <v>155</v>
      </c>
      <c r="D69" s="139"/>
      <c r="E69" s="139">
        <v>103987000</v>
      </c>
      <c r="F69" s="139"/>
      <c r="G69" s="148">
        <f>D69+E69+F69</f>
        <v>103987000</v>
      </c>
      <c r="H69" s="139"/>
      <c r="I69" s="139"/>
      <c r="J69" s="139"/>
      <c r="K69" s="141">
        <f>H69+I69+J69</f>
        <v>0</v>
      </c>
      <c r="L69" s="132" t="s">
        <v>160</v>
      </c>
      <c r="M69" s="133" t="s">
        <v>155</v>
      </c>
    </row>
    <row r="70" spans="2:13" x14ac:dyDescent="0.2">
      <c r="B70" s="70" t="s">
        <v>258</v>
      </c>
      <c r="C70" s="147"/>
      <c r="D70" s="140"/>
      <c r="E70" s="140"/>
      <c r="F70" s="140"/>
      <c r="G70" s="149"/>
      <c r="H70" s="140"/>
      <c r="I70" s="140"/>
      <c r="J70" s="140"/>
      <c r="K70" s="142"/>
      <c r="L70" s="132"/>
      <c r="M70" s="133"/>
    </row>
    <row r="71" spans="2:13" s="33" customFormat="1" ht="22.5" x14ac:dyDescent="0.2">
      <c r="B71" s="68" t="s">
        <v>156</v>
      </c>
      <c r="C71" s="67" t="s">
        <v>37</v>
      </c>
      <c r="D71" s="29">
        <v>0</v>
      </c>
      <c r="E71" s="29">
        <v>57.1</v>
      </c>
      <c r="F71" s="29">
        <v>15574.08</v>
      </c>
      <c r="G71" s="44">
        <f>D71+E71+F71</f>
        <v>15631.18</v>
      </c>
      <c r="H71" s="29">
        <v>0</v>
      </c>
      <c r="I71" s="29">
        <v>246.42</v>
      </c>
      <c r="J71" s="29">
        <v>0</v>
      </c>
      <c r="K71" s="77">
        <f>H71+I71+J71</f>
        <v>246.42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46" t="s">
        <v>157</v>
      </c>
      <c r="D72" s="139"/>
      <c r="E72" s="139"/>
      <c r="F72" s="139"/>
      <c r="G72" s="148">
        <f>D72+E72+F72</f>
        <v>0</v>
      </c>
      <c r="H72" s="139"/>
      <c r="I72" s="139"/>
      <c r="J72" s="139"/>
      <c r="K72" s="141">
        <f>H72+I72+J72</f>
        <v>0</v>
      </c>
      <c r="L72" s="132" t="s">
        <v>161</v>
      </c>
      <c r="M72" s="133" t="s">
        <v>157</v>
      </c>
    </row>
    <row r="73" spans="2:13" s="33" customFormat="1" ht="13.5" thickBot="1" x14ac:dyDescent="0.25">
      <c r="B73" s="70" t="s">
        <v>258</v>
      </c>
      <c r="C73" s="168"/>
      <c r="D73" s="169"/>
      <c r="E73" s="169"/>
      <c r="F73" s="169"/>
      <c r="G73" s="170"/>
      <c r="H73" s="169"/>
      <c r="I73" s="169"/>
      <c r="J73" s="169"/>
      <c r="K73" s="171"/>
      <c r="L73" s="132"/>
      <c r="M73" s="133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158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43" t="s">
        <v>8</v>
      </c>
      <c r="E75" s="144"/>
      <c r="F75" s="144"/>
      <c r="G75" s="145"/>
      <c r="H75" s="143" t="s">
        <v>9</v>
      </c>
      <c r="I75" s="144"/>
      <c r="J75" s="144"/>
      <c r="K75" s="144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35" t="s">
        <v>12</v>
      </c>
      <c r="H76" s="53" t="s">
        <v>11</v>
      </c>
      <c r="I76" s="54" t="s">
        <v>91</v>
      </c>
      <c r="J76" s="54" t="s">
        <v>87</v>
      </c>
      <c r="K76" s="137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36"/>
      <c r="H77" s="53" t="s">
        <v>15</v>
      </c>
      <c r="I77" s="53" t="s">
        <v>92</v>
      </c>
      <c r="J77" s="53" t="s">
        <v>88</v>
      </c>
      <c r="K77" s="138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36"/>
      <c r="H78" s="53" t="s">
        <v>16</v>
      </c>
      <c r="I78" s="53" t="s">
        <v>93</v>
      </c>
      <c r="J78" s="53" t="s">
        <v>11</v>
      </c>
      <c r="K78" s="138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162</v>
      </c>
      <c r="C80" s="67" t="s">
        <v>163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164</v>
      </c>
      <c r="M80" s="1" t="s">
        <v>163</v>
      </c>
    </row>
    <row r="81" spans="2:13" s="33" customFormat="1" ht="12.75" customHeight="1" x14ac:dyDescent="0.2">
      <c r="B81" s="69" t="s">
        <v>23</v>
      </c>
      <c r="C81" s="146" t="s">
        <v>165</v>
      </c>
      <c r="D81" s="139"/>
      <c r="E81" s="139"/>
      <c r="F81" s="139"/>
      <c r="G81" s="148">
        <f>D81+E81+F81</f>
        <v>0</v>
      </c>
      <c r="H81" s="139"/>
      <c r="I81" s="139"/>
      <c r="J81" s="139"/>
      <c r="K81" s="141">
        <f>H81+I81+J81</f>
        <v>0</v>
      </c>
      <c r="L81" s="132" t="s">
        <v>166</v>
      </c>
      <c r="M81" s="133" t="s">
        <v>165</v>
      </c>
    </row>
    <row r="82" spans="2:13" s="33" customFormat="1" x14ac:dyDescent="0.2">
      <c r="B82" s="70" t="s">
        <v>248</v>
      </c>
      <c r="C82" s="147"/>
      <c r="D82" s="140"/>
      <c r="E82" s="140"/>
      <c r="F82" s="140"/>
      <c r="G82" s="149"/>
      <c r="H82" s="140"/>
      <c r="I82" s="140"/>
      <c r="J82" s="140"/>
      <c r="K82" s="142"/>
      <c r="L82" s="132"/>
      <c r="M82" s="133"/>
    </row>
    <row r="83" spans="2:13" s="33" customFormat="1" x14ac:dyDescent="0.2">
      <c r="B83" s="68" t="s">
        <v>167</v>
      </c>
      <c r="C83" s="67" t="s">
        <v>168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169</v>
      </c>
      <c r="M83" s="1" t="s">
        <v>168</v>
      </c>
    </row>
    <row r="84" spans="2:13" s="33" customFormat="1" x14ac:dyDescent="0.2">
      <c r="B84" s="69" t="s">
        <v>23</v>
      </c>
      <c r="C84" s="146" t="s">
        <v>170</v>
      </c>
      <c r="D84" s="139"/>
      <c r="E84" s="139"/>
      <c r="F84" s="139"/>
      <c r="G84" s="148">
        <f>D84+E84+F84</f>
        <v>0</v>
      </c>
      <c r="H84" s="139"/>
      <c r="I84" s="139"/>
      <c r="J84" s="139"/>
      <c r="K84" s="141">
        <f>H84+I84+J84</f>
        <v>0</v>
      </c>
      <c r="L84" s="132" t="s">
        <v>171</v>
      </c>
      <c r="M84" s="133" t="s">
        <v>170</v>
      </c>
    </row>
    <row r="85" spans="2:13" s="33" customFormat="1" x14ac:dyDescent="0.2">
      <c r="B85" s="70" t="s">
        <v>264</v>
      </c>
      <c r="C85" s="147"/>
      <c r="D85" s="140"/>
      <c r="E85" s="140"/>
      <c r="F85" s="140"/>
      <c r="G85" s="149"/>
      <c r="H85" s="140"/>
      <c r="I85" s="140"/>
      <c r="J85" s="140"/>
      <c r="K85" s="142"/>
      <c r="L85" s="132"/>
      <c r="M85" s="133"/>
    </row>
    <row r="86" spans="2:13" s="33" customFormat="1" x14ac:dyDescent="0.2">
      <c r="B86" s="103" t="s">
        <v>215</v>
      </c>
      <c r="C86" s="86" t="s">
        <v>216</v>
      </c>
      <c r="D86" s="32"/>
      <c r="E86" s="32"/>
      <c r="F86" s="32"/>
      <c r="G86" s="104">
        <f>D86+E86+F86</f>
        <v>0</v>
      </c>
      <c r="H86" s="32"/>
      <c r="I86" s="32"/>
      <c r="J86" s="32"/>
      <c r="K86" s="105">
        <f>H86+I86+J86</f>
        <v>0</v>
      </c>
      <c r="L86" s="106" t="s">
        <v>217</v>
      </c>
      <c r="M86" s="1" t="s">
        <v>216</v>
      </c>
    </row>
    <row r="87" spans="2:13" s="33" customFormat="1" ht="22.5" thickBot="1" x14ac:dyDescent="0.25">
      <c r="B87" s="107" t="s">
        <v>260</v>
      </c>
      <c r="C87" s="78" t="s">
        <v>172</v>
      </c>
      <c r="D87" s="108">
        <f t="shared" ref="D87:K87" si="4">D55+D65+D68+D71+D80+D83+D86</f>
        <v>44.11</v>
      </c>
      <c r="E87" s="108">
        <f t="shared" si="4"/>
        <v>216736110.47</v>
      </c>
      <c r="F87" s="108">
        <f t="shared" si="4"/>
        <v>5462834.2000000002</v>
      </c>
      <c r="G87" s="108">
        <f t="shared" si="4"/>
        <v>222198988.78</v>
      </c>
      <c r="H87" s="108">
        <f t="shared" si="4"/>
        <v>0</v>
      </c>
      <c r="I87" s="108">
        <f t="shared" si="4"/>
        <v>109802010.16</v>
      </c>
      <c r="J87" s="108">
        <f t="shared" si="4"/>
        <v>4736556.59</v>
      </c>
      <c r="K87" s="109">
        <f t="shared" si="4"/>
        <v>114538566.75</v>
      </c>
      <c r="L87" s="1" t="s">
        <v>173</v>
      </c>
      <c r="M87" s="1" t="s">
        <v>172</v>
      </c>
    </row>
    <row r="88" spans="2:13" s="33" customFormat="1" ht="13.5" thickBot="1" x14ac:dyDescent="0.25">
      <c r="B88" s="110" t="s">
        <v>174</v>
      </c>
      <c r="C88" s="90" t="s">
        <v>175</v>
      </c>
      <c r="D88" s="129">
        <f t="shared" ref="D88:K88" si="5">D53+D87</f>
        <v>44.11</v>
      </c>
      <c r="E88" s="129">
        <f t="shared" si="5"/>
        <v>241174991.31</v>
      </c>
      <c r="F88" s="129">
        <f t="shared" si="5"/>
        <v>21379097.329999998</v>
      </c>
      <c r="G88" s="129">
        <f t="shared" si="5"/>
        <v>262554132.75</v>
      </c>
      <c r="H88" s="129">
        <f t="shared" si="5"/>
        <v>0</v>
      </c>
      <c r="I88" s="129">
        <f t="shared" si="5"/>
        <v>143868966.75</v>
      </c>
      <c r="J88" s="129">
        <f t="shared" si="5"/>
        <v>13225140.42</v>
      </c>
      <c r="K88" s="128">
        <f t="shared" si="5"/>
        <v>157094107.16999999</v>
      </c>
      <c r="L88" s="1" t="s">
        <v>176</v>
      </c>
      <c r="M88" s="1" t="s">
        <v>175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214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43" t="s">
        <v>8</v>
      </c>
      <c r="E90" s="144"/>
      <c r="F90" s="144"/>
      <c r="G90" s="145"/>
      <c r="H90" s="143" t="s">
        <v>9</v>
      </c>
      <c r="I90" s="144"/>
      <c r="J90" s="144"/>
      <c r="K90" s="144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35" t="s">
        <v>12</v>
      </c>
      <c r="H91" s="53" t="s">
        <v>11</v>
      </c>
      <c r="I91" s="54" t="s">
        <v>91</v>
      </c>
      <c r="J91" s="54" t="s">
        <v>87</v>
      </c>
      <c r="K91" s="137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36"/>
      <c r="H92" s="53" t="s">
        <v>15</v>
      </c>
      <c r="I92" s="53" t="s">
        <v>92</v>
      </c>
      <c r="J92" s="53" t="s">
        <v>88</v>
      </c>
      <c r="K92" s="138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36"/>
      <c r="H93" s="53" t="s">
        <v>16</v>
      </c>
      <c r="I93" s="53" t="s">
        <v>93</v>
      </c>
      <c r="J93" s="53" t="s">
        <v>11</v>
      </c>
      <c r="K93" s="138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177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46" t="s">
        <v>178</v>
      </c>
      <c r="D97" s="139"/>
      <c r="E97" s="139"/>
      <c r="F97" s="139"/>
      <c r="G97" s="148">
        <f>D97+E97+F97</f>
        <v>0</v>
      </c>
      <c r="H97" s="139"/>
      <c r="I97" s="139"/>
      <c r="J97" s="139"/>
      <c r="K97" s="141">
        <f>H97+I97+J97</f>
        <v>0</v>
      </c>
      <c r="L97" s="132" t="s">
        <v>179</v>
      </c>
      <c r="M97" s="133" t="s">
        <v>178</v>
      </c>
    </row>
    <row r="98" spans="2:13" s="33" customFormat="1" x14ac:dyDescent="0.2">
      <c r="B98" s="70" t="s">
        <v>248</v>
      </c>
      <c r="C98" s="147"/>
      <c r="D98" s="140"/>
      <c r="E98" s="140"/>
      <c r="F98" s="140"/>
      <c r="G98" s="149"/>
      <c r="H98" s="140"/>
      <c r="I98" s="140"/>
      <c r="J98" s="140"/>
      <c r="K98" s="142"/>
      <c r="L98" s="132"/>
      <c r="M98" s="133"/>
    </row>
    <row r="99" spans="2:13" s="33" customFormat="1" ht="22.5" x14ac:dyDescent="0.2">
      <c r="B99" s="68" t="s">
        <v>180</v>
      </c>
      <c r="C99" s="67" t="s">
        <v>39</v>
      </c>
      <c r="D99" s="29">
        <v>0</v>
      </c>
      <c r="E99" s="30">
        <v>49186.86</v>
      </c>
      <c r="F99" s="30">
        <v>220937.89</v>
      </c>
      <c r="G99" s="76">
        <f>D99+E99+F99</f>
        <v>270124.75</v>
      </c>
      <c r="H99" s="30">
        <v>0</v>
      </c>
      <c r="I99" s="30">
        <v>11487.78</v>
      </c>
      <c r="J99" s="30">
        <v>8304.01</v>
      </c>
      <c r="K99" s="45">
        <f>H99+I99+J99</f>
        <v>19791.79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46" t="s">
        <v>181</v>
      </c>
      <c r="D100" s="139"/>
      <c r="E100" s="139"/>
      <c r="F100" s="139"/>
      <c r="G100" s="148">
        <f>D100+E100+F100</f>
        <v>0</v>
      </c>
      <c r="H100" s="139"/>
      <c r="I100" s="139"/>
      <c r="J100" s="139"/>
      <c r="K100" s="141">
        <f>H100+I100+J100</f>
        <v>0</v>
      </c>
      <c r="L100" s="132" t="s">
        <v>182</v>
      </c>
      <c r="M100" s="133" t="s">
        <v>181</v>
      </c>
    </row>
    <row r="101" spans="2:13" s="33" customFormat="1" x14ac:dyDescent="0.2">
      <c r="B101" s="70" t="s">
        <v>258</v>
      </c>
      <c r="C101" s="147"/>
      <c r="D101" s="140"/>
      <c r="E101" s="140"/>
      <c r="F101" s="140"/>
      <c r="G101" s="149"/>
      <c r="H101" s="140"/>
      <c r="I101" s="140"/>
      <c r="J101" s="140"/>
      <c r="K101" s="142"/>
      <c r="L101" s="132"/>
      <c r="M101" s="133"/>
    </row>
    <row r="102" spans="2:13" s="33" customFormat="1" x14ac:dyDescent="0.2">
      <c r="B102" s="68" t="s">
        <v>44</v>
      </c>
      <c r="C102" s="67" t="s">
        <v>183</v>
      </c>
      <c r="D102" s="29">
        <v>44.11</v>
      </c>
      <c r="E102" s="30">
        <v>70449.8</v>
      </c>
      <c r="F102" s="30">
        <v>0</v>
      </c>
      <c r="G102" s="76">
        <f>D102+E102+F102</f>
        <v>70493.91</v>
      </c>
      <c r="H102" s="30">
        <v>0</v>
      </c>
      <c r="I102" s="30">
        <v>0</v>
      </c>
      <c r="J102" s="30">
        <v>0</v>
      </c>
      <c r="K102" s="45">
        <f>H102+I102+J102</f>
        <v>0</v>
      </c>
      <c r="L102" s="1" t="s">
        <v>184</v>
      </c>
      <c r="M102" s="1" t="s">
        <v>183</v>
      </c>
    </row>
    <row r="103" spans="2:13" s="33" customFormat="1" x14ac:dyDescent="0.2">
      <c r="B103" s="68" t="s">
        <v>185</v>
      </c>
      <c r="C103" s="67" t="s">
        <v>186</v>
      </c>
      <c r="D103" s="73">
        <f>D106+D107+D108</f>
        <v>0</v>
      </c>
      <c r="E103" s="73">
        <f>E106+E107+E108</f>
        <v>0</v>
      </c>
      <c r="F103" s="73">
        <f>F104+F106+F107+F108</f>
        <v>0</v>
      </c>
      <c r="G103" s="73">
        <f>G104+G106+G107+G108</f>
        <v>0</v>
      </c>
      <c r="H103" s="73">
        <f>H106+H107+H108</f>
        <v>0</v>
      </c>
      <c r="I103" s="73">
        <f>I106+I107+I108</f>
        <v>0</v>
      </c>
      <c r="J103" s="73">
        <f>J104+J106+J107+J108</f>
        <v>0</v>
      </c>
      <c r="K103" s="74">
        <f>K104+K106+K107+K108</f>
        <v>0</v>
      </c>
      <c r="L103" s="1" t="s">
        <v>187</v>
      </c>
      <c r="M103" s="1" t="s">
        <v>186</v>
      </c>
    </row>
    <row r="104" spans="2:13" s="33" customFormat="1" x14ac:dyDescent="0.2">
      <c r="B104" s="69" t="s">
        <v>213</v>
      </c>
      <c r="C104" s="146" t="s">
        <v>188</v>
      </c>
      <c r="D104" s="175" t="s">
        <v>236</v>
      </c>
      <c r="E104" s="175" t="s">
        <v>236</v>
      </c>
      <c r="F104" s="139"/>
      <c r="G104" s="148">
        <f>F104</f>
        <v>0</v>
      </c>
      <c r="H104" s="175" t="s">
        <v>236</v>
      </c>
      <c r="I104" s="175" t="s">
        <v>236</v>
      </c>
      <c r="J104" s="139"/>
      <c r="K104" s="141">
        <f>J104</f>
        <v>0</v>
      </c>
      <c r="L104" s="132" t="s">
        <v>189</v>
      </c>
      <c r="M104" s="133" t="s">
        <v>188</v>
      </c>
    </row>
    <row r="105" spans="2:13" s="33" customFormat="1" ht="22.5" x14ac:dyDescent="0.2">
      <c r="B105" s="70" t="s">
        <v>261</v>
      </c>
      <c r="C105" s="147"/>
      <c r="D105" s="176"/>
      <c r="E105" s="176"/>
      <c r="F105" s="140"/>
      <c r="G105" s="149"/>
      <c r="H105" s="176"/>
      <c r="I105" s="176"/>
      <c r="J105" s="140"/>
      <c r="K105" s="142"/>
      <c r="L105" s="132"/>
      <c r="M105" s="133"/>
    </row>
    <row r="106" spans="2:13" s="33" customFormat="1" x14ac:dyDescent="0.2">
      <c r="B106" s="97" t="s">
        <v>190</v>
      </c>
      <c r="C106" s="67" t="s">
        <v>191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192</v>
      </c>
      <c r="M106" s="1" t="s">
        <v>191</v>
      </c>
    </row>
    <row r="107" spans="2:13" s="33" customFormat="1" x14ac:dyDescent="0.2">
      <c r="B107" s="97" t="s">
        <v>46</v>
      </c>
      <c r="C107" s="67" t="s">
        <v>193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195</v>
      </c>
      <c r="M107" s="1" t="s">
        <v>193</v>
      </c>
    </row>
    <row r="108" spans="2:13" s="33" customFormat="1" x14ac:dyDescent="0.2">
      <c r="B108" s="97" t="s">
        <v>85</v>
      </c>
      <c r="C108" s="67" t="s">
        <v>194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196</v>
      </c>
      <c r="M108" s="1" t="s">
        <v>194</v>
      </c>
    </row>
    <row r="109" spans="2:13" s="33" customFormat="1" ht="22.5" x14ac:dyDescent="0.2">
      <c r="B109" s="68" t="s">
        <v>197</v>
      </c>
      <c r="C109" s="67" t="s">
        <v>42</v>
      </c>
      <c r="D109" s="29">
        <v>0</v>
      </c>
      <c r="E109" s="30">
        <v>0</v>
      </c>
      <c r="F109" s="30">
        <v>100</v>
      </c>
      <c r="G109" s="76">
        <f>D109+E109+F109</f>
        <v>100</v>
      </c>
      <c r="H109" s="30">
        <v>0</v>
      </c>
      <c r="I109" s="30">
        <v>0</v>
      </c>
      <c r="J109" s="30">
        <v>100</v>
      </c>
      <c r="K109" s="45">
        <f>H109+I109+J109</f>
        <v>100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46" t="s">
        <v>43</v>
      </c>
      <c r="D110" s="139"/>
      <c r="E110" s="139"/>
      <c r="F110" s="139"/>
      <c r="G110" s="148">
        <f>D110+E110+F110</f>
        <v>0</v>
      </c>
      <c r="H110" s="139"/>
      <c r="I110" s="139"/>
      <c r="J110" s="139"/>
      <c r="K110" s="141">
        <f>H110+I110+J110</f>
        <v>0</v>
      </c>
      <c r="L110" s="132" t="s">
        <v>83</v>
      </c>
      <c r="M110" s="133" t="s">
        <v>43</v>
      </c>
    </row>
    <row r="111" spans="2:13" s="33" customFormat="1" x14ac:dyDescent="0.2">
      <c r="B111" s="70" t="s">
        <v>258</v>
      </c>
      <c r="C111" s="147"/>
      <c r="D111" s="140"/>
      <c r="E111" s="140"/>
      <c r="F111" s="140"/>
      <c r="G111" s="149"/>
      <c r="H111" s="140"/>
      <c r="I111" s="140"/>
      <c r="J111" s="140"/>
      <c r="K111" s="142"/>
      <c r="L111" s="132"/>
      <c r="M111" s="133"/>
    </row>
    <row r="112" spans="2:13" s="33" customFormat="1" x14ac:dyDescent="0.2">
      <c r="B112" s="68" t="s">
        <v>198</v>
      </c>
      <c r="C112" s="67" t="s">
        <v>199</v>
      </c>
      <c r="D112" s="130">
        <v>0</v>
      </c>
      <c r="E112" s="32">
        <v>28357414.969999999</v>
      </c>
      <c r="F112" s="32">
        <v>0</v>
      </c>
      <c r="G112" s="76">
        <f>D112+E112+F112</f>
        <v>28357414.969999999</v>
      </c>
      <c r="H112" s="131">
        <v>0</v>
      </c>
      <c r="I112" s="32">
        <v>37914185.979999997</v>
      </c>
      <c r="J112" s="32">
        <v>0</v>
      </c>
      <c r="K112" s="71">
        <f>H112+I112+J112</f>
        <v>37914185.979999997</v>
      </c>
      <c r="L112" s="1" t="s">
        <v>200</v>
      </c>
      <c r="M112" s="1" t="s">
        <v>199</v>
      </c>
    </row>
    <row r="113" spans="2:13" s="33" customFormat="1" x14ac:dyDescent="0.2">
      <c r="B113" s="68" t="s">
        <v>201</v>
      </c>
      <c r="C113" s="67" t="s">
        <v>45</v>
      </c>
      <c r="D113" s="29">
        <v>0</v>
      </c>
      <c r="E113" s="29">
        <v>214403000</v>
      </c>
      <c r="F113" s="29">
        <v>7252119.4000000004</v>
      </c>
      <c r="G113" s="76">
        <f>D113+E113+F113</f>
        <v>221655119.40000001</v>
      </c>
      <c r="H113" s="29">
        <v>0</v>
      </c>
      <c r="I113" s="29">
        <v>108229000</v>
      </c>
      <c r="J113" s="29">
        <v>1309572.79</v>
      </c>
      <c r="K113" s="71">
        <f>H113+I113+J113</f>
        <v>109538572.79000001</v>
      </c>
      <c r="L113" s="1" t="s">
        <v>84</v>
      </c>
      <c r="M113" s="1" t="s">
        <v>45</v>
      </c>
    </row>
    <row r="114" spans="2:13" s="33" customFormat="1" x14ac:dyDescent="0.2">
      <c r="B114" s="68" t="s">
        <v>202</v>
      </c>
      <c r="C114" s="86" t="s">
        <v>203</v>
      </c>
      <c r="D114" s="29">
        <v>0</v>
      </c>
      <c r="E114" s="29">
        <v>1097646.23</v>
      </c>
      <c r="F114" s="29">
        <v>70040.399999999994</v>
      </c>
      <c r="G114" s="76">
        <f>D114+E114+F114</f>
        <v>1167686.6299999999</v>
      </c>
      <c r="H114" s="29">
        <v>0</v>
      </c>
      <c r="I114" s="29">
        <v>1128488.96</v>
      </c>
      <c r="J114" s="29">
        <v>9192.48</v>
      </c>
      <c r="K114" s="71">
        <f>H114+I114+J114</f>
        <v>1137681.44</v>
      </c>
      <c r="L114" s="1" t="s">
        <v>206</v>
      </c>
      <c r="M114" s="1" t="s">
        <v>203</v>
      </c>
    </row>
    <row r="115" spans="2:13" s="33" customFormat="1" ht="22.5" thickBot="1" x14ac:dyDescent="0.25">
      <c r="B115" s="117" t="s">
        <v>262</v>
      </c>
      <c r="C115" s="78" t="s">
        <v>205</v>
      </c>
      <c r="D115" s="118">
        <f t="shared" ref="D115:K115" si="6">D96+D99+D102+D103+D109+D112+D113+D114</f>
        <v>44.11</v>
      </c>
      <c r="E115" s="118">
        <f t="shared" si="6"/>
        <v>243977697.86000001</v>
      </c>
      <c r="F115" s="118">
        <f t="shared" si="6"/>
        <v>7543197.6900000004</v>
      </c>
      <c r="G115" s="118">
        <f t="shared" si="6"/>
        <v>251520939.66</v>
      </c>
      <c r="H115" s="118">
        <f t="shared" si="6"/>
        <v>0</v>
      </c>
      <c r="I115" s="118">
        <f t="shared" si="6"/>
        <v>147283162.72</v>
      </c>
      <c r="J115" s="118">
        <f t="shared" si="6"/>
        <v>1327169.28</v>
      </c>
      <c r="K115" s="119">
        <f t="shared" si="6"/>
        <v>148610332</v>
      </c>
      <c r="L115" s="1" t="s">
        <v>207</v>
      </c>
      <c r="M115" s="1" t="s">
        <v>205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204</v>
      </c>
      <c r="C117" s="67" t="s">
        <v>89</v>
      </c>
      <c r="D117" s="29">
        <v>0</v>
      </c>
      <c r="E117" s="29">
        <v>-2802706.55</v>
      </c>
      <c r="F117" s="29">
        <v>13835899.640000001</v>
      </c>
      <c r="G117" s="44">
        <f>D117+E117+F117</f>
        <v>11033193.09</v>
      </c>
      <c r="H117" s="29">
        <v>0</v>
      </c>
      <c r="I117" s="29">
        <v>-3414195.97</v>
      </c>
      <c r="J117" s="29">
        <v>11897971.140000001</v>
      </c>
      <c r="K117" s="45">
        <f>H117+I117+J117</f>
        <v>8483775.1699999999</v>
      </c>
      <c r="L117" s="1" t="s">
        <v>90</v>
      </c>
      <c r="M117" s="1" t="s">
        <v>89</v>
      </c>
    </row>
    <row r="118" spans="2:13" ht="13.5" thickBot="1" x14ac:dyDescent="0.25">
      <c r="B118" s="110" t="s">
        <v>210</v>
      </c>
      <c r="C118" s="90" t="s">
        <v>209</v>
      </c>
      <c r="D118" s="127">
        <f t="shared" ref="D118:K118" si="7">D115+D117</f>
        <v>44.11</v>
      </c>
      <c r="E118" s="127">
        <f t="shared" si="7"/>
        <v>241174991.31</v>
      </c>
      <c r="F118" s="127">
        <f t="shared" si="7"/>
        <v>21379097.329999998</v>
      </c>
      <c r="G118" s="127">
        <f t="shared" si="7"/>
        <v>262554132.75</v>
      </c>
      <c r="H118" s="127">
        <f t="shared" si="7"/>
        <v>0</v>
      </c>
      <c r="I118" s="127">
        <f t="shared" si="7"/>
        <v>143868966.75</v>
      </c>
      <c r="J118" s="127">
        <f t="shared" si="7"/>
        <v>13225140.42</v>
      </c>
      <c r="K118" s="128">
        <f t="shared" si="7"/>
        <v>157094107.16999999</v>
      </c>
      <c r="L118" s="1" t="s">
        <v>208</v>
      </c>
      <c r="M118" s="1" t="s">
        <v>209</v>
      </c>
    </row>
    <row r="119" spans="2:13" s="9" customFormat="1" ht="24" customHeight="1" x14ac:dyDescent="0.2">
      <c r="B119" s="177" t="s">
        <v>211</v>
      </c>
      <c r="C119" s="177"/>
      <c r="D119" s="177"/>
      <c r="E119" s="177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78" t="s">
        <v>212</v>
      </c>
      <c r="C120" s="178"/>
      <c r="D120" s="178"/>
      <c r="E120" s="178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67"/>
      <c r="D122" s="167"/>
      <c r="E122" s="167"/>
      <c r="G122" s="35" t="s">
        <v>56</v>
      </c>
      <c r="H122" s="174"/>
      <c r="I122" s="174"/>
      <c r="J122" s="152"/>
      <c r="K122" s="152"/>
      <c r="M122" s="5"/>
    </row>
    <row r="123" spans="2:13" s="9" customFormat="1" ht="12.75" hidden="1" customHeight="1" x14ac:dyDescent="0.2">
      <c r="B123" s="35" t="s">
        <v>55</v>
      </c>
      <c r="C123" s="166" t="s">
        <v>54</v>
      </c>
      <c r="D123" s="166"/>
      <c r="E123" s="166"/>
      <c r="G123" s="35"/>
      <c r="H123" s="153" t="s">
        <v>57</v>
      </c>
      <c r="I123" s="153"/>
      <c r="J123" s="153" t="s">
        <v>54</v>
      </c>
      <c r="K123" s="153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72" t="s">
        <v>58</v>
      </c>
      <c r="G125" s="172"/>
      <c r="H125" s="173"/>
      <c r="I125" s="173"/>
      <c r="J125" s="173"/>
      <c r="K125" s="173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80" t="s">
        <v>59</v>
      </c>
      <c r="I126" s="180"/>
      <c r="J126" s="180"/>
      <c r="K126" s="180"/>
    </row>
    <row r="127" spans="2:13" ht="12.75" hidden="1" customHeight="1" x14ac:dyDescent="0.2">
      <c r="B127" s="14"/>
      <c r="C127" s="23"/>
      <c r="D127" s="150" t="s">
        <v>62</v>
      </c>
      <c r="E127" s="150"/>
      <c r="F127" s="152"/>
      <c r="G127" s="152"/>
      <c r="H127" s="154"/>
      <c r="I127" s="154"/>
      <c r="J127" s="152"/>
      <c r="K127" s="152"/>
    </row>
    <row r="128" spans="2:13" ht="12.75" hidden="1" customHeight="1" x14ac:dyDescent="0.2">
      <c r="B128" s="14"/>
      <c r="C128" s="23"/>
      <c r="D128" s="179" t="s">
        <v>61</v>
      </c>
      <c r="E128" s="179"/>
      <c r="F128" s="153" t="s">
        <v>60</v>
      </c>
      <c r="G128" s="153"/>
      <c r="H128" s="153" t="s">
        <v>57</v>
      </c>
      <c r="I128" s="153"/>
      <c r="J128" s="153" t="s">
        <v>54</v>
      </c>
      <c r="K128" s="153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52"/>
      <c r="E130" s="152"/>
      <c r="F130" s="154"/>
      <c r="G130" s="154"/>
      <c r="H130" s="152"/>
      <c r="I130" s="152"/>
      <c r="J130" s="152"/>
      <c r="K130" s="152"/>
    </row>
    <row r="131" spans="2:11" ht="16.5" hidden="1" customHeight="1" x14ac:dyDescent="0.2">
      <c r="B131" s="40" t="s">
        <v>52</v>
      </c>
      <c r="C131" s="34"/>
      <c r="D131" s="153" t="s">
        <v>60</v>
      </c>
      <c r="E131" s="153"/>
      <c r="F131" s="153" t="s">
        <v>57</v>
      </c>
      <c r="G131" s="153"/>
      <c r="H131" s="153" t="s">
        <v>54</v>
      </c>
      <c r="I131" s="153"/>
      <c r="J131" s="151" t="s">
        <v>63</v>
      </c>
      <c r="K131" s="151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81"/>
      <c r="G134" s="182"/>
      <c r="H134" s="183" t="s">
        <v>229</v>
      </c>
      <c r="I134" s="183"/>
      <c r="J134" s="184"/>
    </row>
    <row r="135" spans="2:11" ht="3.75" hidden="1" customHeight="1" thickTop="1" thickBot="1" x14ac:dyDescent="0.25">
      <c r="B135" s="2" t="s">
        <v>228</v>
      </c>
      <c r="F135" s="156"/>
      <c r="G135" s="156"/>
      <c r="H135" s="156"/>
      <c r="I135" s="156"/>
      <c r="J135" s="156"/>
    </row>
    <row r="136" spans="2:11" ht="13.5" hidden="1" thickTop="1" x14ac:dyDescent="0.2">
      <c r="F136" s="185" t="s">
        <v>218</v>
      </c>
      <c r="G136" s="186"/>
      <c r="H136" s="187"/>
      <c r="I136" s="187"/>
      <c r="J136" s="188"/>
    </row>
    <row r="137" spans="2:11" hidden="1" x14ac:dyDescent="0.2">
      <c r="F137" s="189" t="s">
        <v>219</v>
      </c>
      <c r="G137" s="190"/>
      <c r="H137" s="191"/>
      <c r="I137" s="191"/>
      <c r="J137" s="192"/>
    </row>
    <row r="138" spans="2:11" hidden="1" x14ac:dyDescent="0.2">
      <c r="F138" s="189" t="s">
        <v>220</v>
      </c>
      <c r="G138" s="190"/>
      <c r="H138" s="193"/>
      <c r="I138" s="193"/>
      <c r="J138" s="194"/>
    </row>
    <row r="139" spans="2:11" hidden="1" x14ac:dyDescent="0.2">
      <c r="F139" s="189" t="s">
        <v>221</v>
      </c>
      <c r="G139" s="190"/>
      <c r="H139" s="193"/>
      <c r="I139" s="193"/>
      <c r="J139" s="194"/>
    </row>
    <row r="140" spans="2:11" hidden="1" x14ac:dyDescent="0.2">
      <c r="F140" s="189" t="s">
        <v>222</v>
      </c>
      <c r="G140" s="190"/>
      <c r="H140" s="193"/>
      <c r="I140" s="193"/>
      <c r="J140" s="194"/>
    </row>
    <row r="141" spans="2:11" hidden="1" x14ac:dyDescent="0.2">
      <c r="F141" s="189" t="s">
        <v>223</v>
      </c>
      <c r="G141" s="190"/>
      <c r="H141" s="191"/>
      <c r="I141" s="191"/>
      <c r="J141" s="192"/>
    </row>
    <row r="142" spans="2:11" hidden="1" x14ac:dyDescent="0.2">
      <c r="F142" s="189" t="s">
        <v>224</v>
      </c>
      <c r="G142" s="190"/>
      <c r="H142" s="191"/>
      <c r="I142" s="191"/>
      <c r="J142" s="192"/>
    </row>
    <row r="143" spans="2:11" hidden="1" x14ac:dyDescent="0.2">
      <c r="F143" s="189" t="s">
        <v>225</v>
      </c>
      <c r="G143" s="190"/>
      <c r="H143" s="193"/>
      <c r="I143" s="193"/>
      <c r="J143" s="194"/>
    </row>
    <row r="144" spans="2:11" ht="13.5" hidden="1" thickBot="1" x14ac:dyDescent="0.25">
      <c r="F144" s="195" t="s">
        <v>226</v>
      </c>
      <c r="G144" s="196"/>
      <c r="H144" s="197"/>
      <c r="I144" s="197"/>
      <c r="J144" s="198"/>
    </row>
    <row r="145" spans="2:10" ht="3.75" hidden="1" customHeight="1" thickTop="1" x14ac:dyDescent="0.2">
      <c r="B145" s="2" t="s">
        <v>227</v>
      </c>
      <c r="F145" s="199"/>
      <c r="G145" s="199"/>
      <c r="H145" s="199"/>
      <c r="I145" s="199"/>
      <c r="J145" s="199"/>
    </row>
    <row r="146" spans="2:10" hidden="1" x14ac:dyDescent="0.2"/>
  </sheetData>
  <mergeCells count="266">
    <mergeCell ref="F127:G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I104:I105"/>
    <mergeCell ref="J104:J105"/>
    <mergeCell ref="H110:H111"/>
    <mergeCell ref="K104:K105"/>
    <mergeCell ref="I110:I111"/>
    <mergeCell ref="J110:J111"/>
    <mergeCell ref="K110:K111"/>
    <mergeCell ref="L110:L111"/>
    <mergeCell ref="M110:M111"/>
    <mergeCell ref="F104:F105"/>
    <mergeCell ref="G104:G105"/>
    <mergeCell ref="H104:H105"/>
    <mergeCell ref="F139:G139"/>
    <mergeCell ref="F140:G140"/>
    <mergeCell ref="D131:E131"/>
    <mergeCell ref="D130:E130"/>
    <mergeCell ref="B119:E119"/>
    <mergeCell ref="B120:E120"/>
    <mergeCell ref="D128:E128"/>
    <mergeCell ref="H126:K126"/>
    <mergeCell ref="J127:K127"/>
    <mergeCell ref="J128:K128"/>
    <mergeCell ref="F137:G137"/>
    <mergeCell ref="F138:G138"/>
    <mergeCell ref="H136:J136"/>
    <mergeCell ref="H137:J137"/>
    <mergeCell ref="H138:J138"/>
    <mergeCell ref="F135:G135"/>
    <mergeCell ref="H135:J135"/>
    <mergeCell ref="F136:G136"/>
    <mergeCell ref="F134:G134"/>
    <mergeCell ref="H134:J134"/>
    <mergeCell ref="F128:G128"/>
    <mergeCell ref="L97:L98"/>
    <mergeCell ref="M97:M98"/>
    <mergeCell ref="C100:C101"/>
    <mergeCell ref="D100:D101"/>
    <mergeCell ref="E100:E101"/>
    <mergeCell ref="F100:F101"/>
    <mergeCell ref="G100:G101"/>
    <mergeCell ref="K100:K101"/>
    <mergeCell ref="L100:L101"/>
    <mergeCell ref="M100:M101"/>
    <mergeCell ref="H100:H101"/>
    <mergeCell ref="I100:I101"/>
    <mergeCell ref="J100:J101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F142:G142"/>
    <mergeCell ref="F143:G143"/>
    <mergeCell ref="F144:G144"/>
    <mergeCell ref="H142:J142"/>
    <mergeCell ref="H143:J143"/>
    <mergeCell ref="H144:J144"/>
    <mergeCell ref="H123:I123"/>
    <mergeCell ref="F141:G141"/>
    <mergeCell ref="H139:J139"/>
    <mergeCell ref="H140:J140"/>
    <mergeCell ref="H141:J141"/>
    <mergeCell ref="J123:K123"/>
    <mergeCell ref="F131:G131"/>
    <mergeCell ref="F130:G130"/>
    <mergeCell ref="M72:M73"/>
    <mergeCell ref="C81:C82"/>
    <mergeCell ref="D81:D82"/>
    <mergeCell ref="E81:E82"/>
    <mergeCell ref="F81:F82"/>
    <mergeCell ref="G81:G82"/>
    <mergeCell ref="H81:H82"/>
    <mergeCell ref="C84:C85"/>
    <mergeCell ref="D84:D85"/>
    <mergeCell ref="E84:E85"/>
    <mergeCell ref="F84:F85"/>
    <mergeCell ref="G84:G85"/>
    <mergeCell ref="J72:J73"/>
    <mergeCell ref="L84:L85"/>
    <mergeCell ref="M84:M85"/>
    <mergeCell ref="I81:I82"/>
    <mergeCell ref="J81:J82"/>
    <mergeCell ref="K81:K82"/>
    <mergeCell ref="L81:L82"/>
    <mergeCell ref="M81:M82"/>
    <mergeCell ref="C72:C73"/>
    <mergeCell ref="D72:D73"/>
    <mergeCell ref="E72:E73"/>
    <mergeCell ref="F72:F73"/>
    <mergeCell ref="G72:G73"/>
    <mergeCell ref="H72:H73"/>
    <mergeCell ref="I72:I73"/>
    <mergeCell ref="K72:K73"/>
    <mergeCell ref="L72:L73"/>
    <mergeCell ref="L48:L49"/>
    <mergeCell ref="M48:M49"/>
    <mergeCell ref="L45:L46"/>
    <mergeCell ref="M45:M46"/>
    <mergeCell ref="L66:L67"/>
    <mergeCell ref="M66:M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56:L57"/>
    <mergeCell ref="M56:M57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D127:E127"/>
    <mergeCell ref="J131:K131"/>
    <mergeCell ref="J130:K130"/>
    <mergeCell ref="H131:I131"/>
    <mergeCell ref="H130:I130"/>
    <mergeCell ref="H128:I128"/>
    <mergeCell ref="H127:I12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14:I14"/>
    <mergeCell ref="K19:K21"/>
    <mergeCell ref="C15:I15"/>
    <mergeCell ref="C16:I16"/>
    <mergeCell ref="G19:G21"/>
    <mergeCell ref="C123:E123"/>
    <mergeCell ref="C122:E122"/>
    <mergeCell ref="G91:G93"/>
    <mergeCell ref="K91:K93"/>
    <mergeCell ref="D75:G75"/>
    <mergeCell ref="H75:K75"/>
    <mergeCell ref="D90:G90"/>
    <mergeCell ref="C26:C27"/>
    <mergeCell ref="D26:D27"/>
    <mergeCell ref="E26:E27"/>
    <mergeCell ref="F26:F27"/>
    <mergeCell ref="G26:G27"/>
    <mergeCell ref="H90:K90"/>
    <mergeCell ref="H39:K39"/>
    <mergeCell ref="D39:G39"/>
    <mergeCell ref="I26:I27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C36:C37"/>
    <mergeCell ref="L61:L62"/>
    <mergeCell ref="M61:M62"/>
    <mergeCell ref="C9:I9"/>
    <mergeCell ref="G40:G42"/>
    <mergeCell ref="K40:K42"/>
    <mergeCell ref="G76:G78"/>
    <mergeCell ref="K76:K78"/>
    <mergeCell ref="H26:H27"/>
    <mergeCell ref="J26:J27"/>
    <mergeCell ref="K26:K27"/>
    <mergeCell ref="D36:D37"/>
    <mergeCell ref="E36:E37"/>
    <mergeCell ref="F36:F37"/>
    <mergeCell ref="G36:G37"/>
    <mergeCell ref="H36:H37"/>
    <mergeCell ref="I36:I37"/>
    <mergeCell ref="J36:J37"/>
    <mergeCell ref="K36:K37"/>
    <mergeCell ref="L26:L27"/>
    <mergeCell ref="M26:M27"/>
    <mergeCell ref="L31:L32"/>
    <mergeCell ref="M31:M32"/>
    <mergeCell ref="L36:L37"/>
    <mergeCell ref="M36:M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2023-03-03T11:07:03Z</dcterms:modified>
</cp:coreProperties>
</file>